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mo-07\Desktop\mi escritorio\"/>
    </mc:Choice>
  </mc:AlternateContent>
  <xr:revisionPtr revIDLastSave="0" documentId="13_ncr:1_{2D5B2081-1261-412F-989D-2E453BB1EC5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amo XXXII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1" i="1" l="1"/>
  <c r="O21" i="1"/>
  <c r="P21" i="1"/>
  <c r="M21" i="1"/>
  <c r="L21" i="1"/>
  <c r="G21" i="1"/>
  <c r="H21" i="1"/>
  <c r="I21" i="1"/>
  <c r="J21" i="1"/>
  <c r="F21" i="1"/>
  <c r="D29" i="1" l="1"/>
  <c r="D26" i="1"/>
  <c r="Q22" i="1"/>
  <c r="P22" i="1"/>
  <c r="O22" i="1"/>
  <c r="N22" i="1"/>
  <c r="M22" i="1"/>
  <c r="L22" i="1"/>
  <c r="K22" i="1"/>
  <c r="J22" i="1"/>
  <c r="I22" i="1"/>
  <c r="H22" i="1"/>
  <c r="G22" i="1"/>
  <c r="F22" i="1"/>
  <c r="Q21" i="1"/>
  <c r="Q23" i="1" s="1"/>
  <c r="P23" i="1"/>
  <c r="O23" i="1"/>
  <c r="N23" i="1"/>
  <c r="M23" i="1"/>
  <c r="L23" i="1"/>
  <c r="K21" i="1"/>
  <c r="K23" i="1" s="1"/>
  <c r="J23" i="1"/>
  <c r="I23" i="1"/>
  <c r="H23" i="1"/>
  <c r="G23" i="1"/>
  <c r="F23" i="1"/>
  <c r="R20" i="1"/>
  <c r="R19" i="1"/>
  <c r="N24" i="1" s="1"/>
  <c r="Q15" i="1"/>
  <c r="P15" i="1"/>
  <c r="O15" i="1"/>
  <c r="N15" i="1"/>
  <c r="M15" i="1"/>
  <c r="L15" i="1"/>
  <c r="K15" i="1"/>
  <c r="J15" i="1"/>
  <c r="I15" i="1"/>
  <c r="H15" i="1"/>
  <c r="G15" i="1"/>
  <c r="F15" i="1"/>
  <c r="Q14" i="1"/>
  <c r="Q16" i="1" s="1"/>
  <c r="P14" i="1"/>
  <c r="P16" i="1" s="1"/>
  <c r="O14" i="1"/>
  <c r="O16" i="1" s="1"/>
  <c r="N14" i="1"/>
  <c r="N16" i="1" s="1"/>
  <c r="M14" i="1"/>
  <c r="M16" i="1" s="1"/>
  <c r="L14" i="1"/>
  <c r="L16" i="1" s="1"/>
  <c r="K14" i="1"/>
  <c r="K16" i="1" s="1"/>
  <c r="J14" i="1"/>
  <c r="J16" i="1" s="1"/>
  <c r="I14" i="1"/>
  <c r="I16" i="1" s="1"/>
  <c r="H14" i="1"/>
  <c r="H16" i="1" s="1"/>
  <c r="G14" i="1"/>
  <c r="G16" i="1" s="1"/>
  <c r="F14" i="1"/>
  <c r="F16" i="1" s="1"/>
  <c r="R13" i="1"/>
  <c r="R12" i="1"/>
  <c r="P17" i="1" s="1"/>
  <c r="Q29" i="1" l="1"/>
  <c r="R17" i="1"/>
  <c r="I29" i="1"/>
  <c r="L29" i="1"/>
  <c r="K29" i="1"/>
  <c r="R24" i="1"/>
  <c r="G29" i="1"/>
  <c r="O29" i="1"/>
  <c r="P29" i="1"/>
  <c r="M29" i="1"/>
  <c r="N29" i="1"/>
  <c r="F29" i="1"/>
  <c r="J29" i="1"/>
  <c r="J32" i="1"/>
  <c r="J30" i="1"/>
  <c r="G30" i="1"/>
  <c r="G32" i="1"/>
  <c r="K30" i="1"/>
  <c r="K32" i="1"/>
  <c r="O30" i="1"/>
  <c r="O32" i="1"/>
  <c r="N32" i="1"/>
  <c r="N30" i="1"/>
  <c r="H30" i="1"/>
  <c r="H31" i="1" s="1"/>
  <c r="H32" i="1"/>
  <c r="L30" i="1"/>
  <c r="L32" i="1"/>
  <c r="P30" i="1"/>
  <c r="P32" i="1"/>
  <c r="F32" i="1"/>
  <c r="F30" i="1"/>
  <c r="I32" i="1"/>
  <c r="I30" i="1"/>
  <c r="M32" i="1"/>
  <c r="M30" i="1"/>
  <c r="Q32" i="1"/>
  <c r="Q30" i="1"/>
  <c r="Q31" i="1" s="1"/>
  <c r="I17" i="1"/>
  <c r="M17" i="1"/>
  <c r="Q17" i="1"/>
  <c r="R21" i="1"/>
  <c r="R23" i="1" s="1"/>
  <c r="G24" i="1"/>
  <c r="K24" i="1"/>
  <c r="O24" i="1"/>
  <c r="F17" i="1"/>
  <c r="J17" i="1"/>
  <c r="N17" i="1"/>
  <c r="N26" i="1" s="1"/>
  <c r="N27" i="1" s="1"/>
  <c r="R22" i="1"/>
  <c r="H24" i="1"/>
  <c r="L24" i="1"/>
  <c r="P24" i="1"/>
  <c r="P26" i="1" s="1"/>
  <c r="P27" i="1" s="1"/>
  <c r="R14" i="1"/>
  <c r="R16" i="1" s="1"/>
  <c r="G17" i="1"/>
  <c r="K17" i="1"/>
  <c r="O17" i="1"/>
  <c r="I24" i="1"/>
  <c r="M24" i="1"/>
  <c r="Q24" i="1"/>
  <c r="R15" i="1"/>
  <c r="H17" i="1"/>
  <c r="L17" i="1"/>
  <c r="F24" i="1"/>
  <c r="J24" i="1"/>
  <c r="L31" i="1" l="1"/>
  <c r="I31" i="1"/>
  <c r="O31" i="1"/>
  <c r="R26" i="1"/>
  <c r="R27" i="1" s="1"/>
  <c r="K31" i="1"/>
  <c r="N31" i="1"/>
  <c r="M31" i="1"/>
  <c r="F31" i="1"/>
  <c r="G31" i="1"/>
  <c r="P31" i="1"/>
  <c r="R29" i="1"/>
  <c r="I26" i="1"/>
  <c r="I27" i="1" s="1"/>
  <c r="J26" i="1"/>
  <c r="J27" i="1" s="1"/>
  <c r="K26" i="1"/>
  <c r="K27" i="1" s="1"/>
  <c r="F26" i="1"/>
  <c r="F27" i="1" s="1"/>
  <c r="I33" i="1"/>
  <c r="L33" i="1"/>
  <c r="F33" i="1"/>
  <c r="J31" i="1"/>
  <c r="Q26" i="1"/>
  <c r="Q27" i="1" s="1"/>
  <c r="L26" i="1"/>
  <c r="L27" i="1" s="1"/>
  <c r="G26" i="1"/>
  <c r="G27" i="1" s="1"/>
  <c r="M26" i="1"/>
  <c r="M27" i="1" s="1"/>
  <c r="H26" i="1"/>
  <c r="H27" i="1" s="1"/>
  <c r="R32" i="1"/>
  <c r="R30" i="1"/>
  <c r="O26" i="1"/>
  <c r="O27" i="1" s="1"/>
  <c r="O33" i="1"/>
  <c r="R31" i="1" l="1"/>
</calcChain>
</file>

<file path=xl/sharedStrings.xml><?xml version="1.0" encoding="utf-8"?>
<sst xmlns="http://schemas.openxmlformats.org/spreadsheetml/2006/main" count="50" uniqueCount="43">
  <si>
    <t>No.</t>
  </si>
  <si>
    <t>Meta</t>
  </si>
  <si>
    <t>Pts</t>
  </si>
  <si>
    <t>Logros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</si>
  <si>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</si>
  <si>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</si>
  <si>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</si>
  <si>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</si>
  <si>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</si>
  <si>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</si>
  <si>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</si>
  <si>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</si>
  <si>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</si>
  <si>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</si>
  <si>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</si>
  <si>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</si>
  <si>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</si>
  <si>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meta</t>
  </si>
  <si>
    <t>logro</t>
  </si>
  <si>
    <t>%</t>
  </si>
  <si>
    <t>p.max.</t>
  </si>
  <si>
    <t>p.cons.</t>
  </si>
  <si>
    <t>p.financ.</t>
  </si>
  <si>
    <t>Tesorería</t>
  </si>
  <si>
    <t>01.- Planes y desarrollo institucional para el municipio.</t>
  </si>
  <si>
    <t>Pts. Financieros</t>
  </si>
  <si>
    <t>Programatico</t>
  </si>
  <si>
    <t>% Avance</t>
  </si>
  <si>
    <t>P.Max.</t>
  </si>
  <si>
    <t>Puntos</t>
  </si>
  <si>
    <t>P.Cons.</t>
  </si>
  <si>
    <t>Totales</t>
  </si>
  <si>
    <t>% Final</t>
  </si>
  <si>
    <t>Reporte</t>
  </si>
  <si>
    <t>Anual</t>
  </si>
  <si>
    <t>1er trimestre</t>
  </si>
  <si>
    <t>2o trimestre</t>
  </si>
  <si>
    <t>3er trimestre</t>
  </si>
  <si>
    <t>4o trimestre</t>
  </si>
  <si>
    <t>ENTREGAR OPORTUNAMENTE 3 PAQUETES MENSUALES PARA LA INTEGRACION DE RAMO XXXIII A CTA CORRIENTE</t>
  </si>
  <si>
    <t>ENTREGAR  OPORTUNAMENTE 4 REPORTES A LA SECRETARIA DE HACIENDA Y CREDITO PUBLICO(PORTAL APLICATIVO)EN COORD. CON SECRETARIA DE FINANZAS</t>
  </si>
  <si>
    <t>EVALUACION RAMO XXXIII 2022</t>
  </si>
  <si>
    <t>POA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</si>
</sst>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48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9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i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FFFFFF"/>
      <name val="Calibri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7F7F7F"/>
      </patternFill>
    </fill>
    <fill>
      <patternFill patternType="solid">
        <fgColor rgb="FF7F7F7F"/>
        <bgColor rgb="FF7F7F7F"/>
      </patternFill>
    </fill>
    <fill>
      <patternFill patternType="solid">
        <fgColor theme="8"/>
        <bgColor rgb="FFD8D8D8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rgb="FFD8D8D8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rgb="FF1AAF01"/>
      </patternFill>
    </fill>
    <fill>
      <patternFill patternType="solid">
        <fgColor theme="2"/>
        <bgColor rgb="FFFFFFFF"/>
      </patternFill>
    </fill>
    <fill>
      <patternFill patternType="solid">
        <fgColor theme="0"/>
        <bgColor rgb="FFD8D8D8"/>
      </patternFill>
    </fill>
  </fills>
  <borders count="33">
    <border>
      <left/>
      <right/>
      <top/>
      <bottom/>
      <diagonal/>
    </border>
    <border>
      <left style="dashed">
        <color rgb="FF000000"/>
      </left>
      <right style="dashed">
        <color rgb="FF000000"/>
      </right>
      <top/>
      <bottom/>
      <diagonal/>
    </border>
    <border>
      <left style="dashed">
        <color rgb="FF000000"/>
      </left>
      <right style="dashed">
        <color rgb="FF000000"/>
      </right>
      <top/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dashed">
        <color rgb="FF000000"/>
      </right>
      <top/>
      <bottom/>
      <diagonal/>
    </border>
    <border>
      <left/>
      <right/>
      <top style="dashed">
        <color rgb="FF000000"/>
      </top>
      <bottom/>
      <diagonal/>
    </border>
    <border>
      <left style="thick">
        <color auto="1"/>
      </left>
      <right/>
      <top style="dashed">
        <color rgb="FF000000"/>
      </top>
      <bottom/>
      <diagonal/>
    </border>
    <border>
      <left/>
      <right style="thick">
        <color auto="1"/>
      </right>
      <top style="dashed">
        <color rgb="FF000000"/>
      </top>
      <bottom/>
      <diagonal/>
    </border>
    <border>
      <left/>
      <right/>
      <top/>
      <bottom style="dashed">
        <color rgb="FF000000"/>
      </bottom>
      <diagonal/>
    </border>
    <border>
      <left style="thick">
        <color auto="1"/>
      </left>
      <right/>
      <top/>
      <bottom style="dashed">
        <color rgb="FF000000"/>
      </bottom>
      <diagonal/>
    </border>
    <border>
      <left/>
      <right style="thick">
        <color auto="1"/>
      </right>
      <top/>
      <bottom style="dashed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dashed">
        <color rgb="FF000000"/>
      </left>
      <right style="dashed">
        <color indexed="64"/>
      </right>
      <top/>
      <bottom/>
      <diagonal/>
    </border>
    <border>
      <left style="medium">
        <color indexed="64"/>
      </left>
      <right style="medium">
        <color rgb="FF323543"/>
      </right>
      <top style="medium">
        <color indexed="64"/>
      </top>
      <bottom style="medium">
        <color indexed="64"/>
      </bottom>
      <diagonal/>
    </border>
    <border>
      <left style="medium">
        <color rgb="FF323543"/>
      </left>
      <right style="medium">
        <color rgb="FF323543"/>
      </right>
      <top style="medium">
        <color indexed="64"/>
      </top>
      <bottom style="medium">
        <color indexed="64"/>
      </bottom>
      <diagonal/>
    </border>
    <border>
      <left style="medium">
        <color rgb="FF323543"/>
      </left>
      <right/>
      <top style="medium">
        <color indexed="64"/>
      </top>
      <bottom style="medium">
        <color indexed="64"/>
      </bottom>
      <diagonal/>
    </border>
    <border>
      <left style="medium">
        <color rgb="FF323543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rgb="FF323543"/>
      </right>
      <top style="medium">
        <color indexed="64"/>
      </top>
      <bottom style="medium">
        <color indexed="64"/>
      </bottom>
      <diagonal/>
    </border>
    <border>
      <left style="dashed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4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left" vertical="top" wrapText="1"/>
    </xf>
    <xf numFmtId="0" fontId="4" fillId="2" borderId="0" xfId="0" applyFont="1" applyFill="1" applyAlignment="1">
      <alignment horizontal="right"/>
    </xf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vertical="top" wrapText="1"/>
    </xf>
    <xf numFmtId="0" fontId="0" fillId="2" borderId="0" xfId="0" applyFill="1"/>
    <xf numFmtId="0" fontId="0" fillId="0" borderId="0" xfId="0" applyAlignment="1">
      <alignment horizontal="center"/>
    </xf>
    <xf numFmtId="0" fontId="4" fillId="3" borderId="4" xfId="0" applyFont="1" applyFill="1" applyBorder="1" applyAlignment="1">
      <alignment horizontal="right"/>
    </xf>
    <xf numFmtId="0" fontId="4" fillId="4" borderId="0" xfId="0" applyFont="1" applyFill="1"/>
    <xf numFmtId="0" fontId="0" fillId="4" borderId="0" xfId="0" applyFill="1" applyAlignment="1">
      <alignment horizontal="center"/>
    </xf>
    <xf numFmtId="0" fontId="0" fillId="4" borderId="0" xfId="0" applyFill="1"/>
    <xf numFmtId="0" fontId="8" fillId="5" borderId="0" xfId="0" applyFont="1" applyFill="1" applyAlignment="1">
      <alignment horizontal="center"/>
    </xf>
    <xf numFmtId="0" fontId="8" fillId="5" borderId="0" xfId="0" applyFont="1" applyFill="1" applyAlignment="1">
      <alignment horizontal="right"/>
    </xf>
    <xf numFmtId="164" fontId="8" fillId="5" borderId="0" xfId="0" applyNumberFormat="1" applyFont="1" applyFill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3" borderId="0" xfId="0" applyFill="1"/>
    <xf numFmtId="0" fontId="0" fillId="3" borderId="10" xfId="0" applyFill="1" applyBorder="1"/>
    <xf numFmtId="0" fontId="0" fillId="3" borderId="11" xfId="0" applyFill="1" applyBorder="1"/>
    <xf numFmtId="0" fontId="10" fillId="2" borderId="0" xfId="0" applyFont="1" applyFill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10" fontId="0" fillId="2" borderId="0" xfId="0" applyNumberFormat="1" applyFill="1" applyAlignment="1">
      <alignment horizontal="center"/>
    </xf>
    <xf numFmtId="10" fontId="0" fillId="2" borderId="10" xfId="0" applyNumberFormat="1" applyFill="1" applyBorder="1" applyAlignment="1">
      <alignment horizontal="center"/>
    </xf>
    <xf numFmtId="10" fontId="0" fillId="2" borderId="11" xfId="0" applyNumberFormat="1" applyFill="1" applyBorder="1" applyAlignment="1">
      <alignment horizontal="center"/>
    </xf>
    <xf numFmtId="0" fontId="8" fillId="6" borderId="0" xfId="0" applyFont="1" applyFill="1" applyAlignment="1">
      <alignment horizontal="center"/>
    </xf>
    <xf numFmtId="0" fontId="8" fillId="6" borderId="0" xfId="0" applyFont="1" applyFill="1" applyAlignment="1">
      <alignment horizontal="right"/>
    </xf>
    <xf numFmtId="164" fontId="8" fillId="6" borderId="0" xfId="0" applyNumberFormat="1" applyFont="1" applyFill="1" applyAlignment="1">
      <alignment horizontal="center"/>
    </xf>
    <xf numFmtId="164" fontId="8" fillId="6" borderId="10" xfId="0" applyNumberFormat="1" applyFont="1" applyFill="1" applyBorder="1" applyAlignment="1">
      <alignment horizontal="center"/>
    </xf>
    <xf numFmtId="164" fontId="8" fillId="6" borderId="11" xfId="0" applyNumberFormat="1" applyFont="1" applyFill="1" applyBorder="1" applyAlignment="1">
      <alignment horizontal="center"/>
    </xf>
    <xf numFmtId="165" fontId="8" fillId="6" borderId="0" xfId="0" applyNumberFormat="1" applyFont="1" applyFill="1" applyAlignment="1">
      <alignment horizontal="center"/>
    </xf>
    <xf numFmtId="165" fontId="8" fillId="6" borderId="10" xfId="0" applyNumberFormat="1" applyFont="1" applyFill="1" applyBorder="1" applyAlignment="1">
      <alignment horizontal="center"/>
    </xf>
    <xf numFmtId="165" fontId="8" fillId="6" borderId="11" xfId="0" applyNumberFormat="1" applyFont="1" applyFill="1" applyBorder="1" applyAlignment="1">
      <alignment horizontal="center"/>
    </xf>
    <xf numFmtId="0" fontId="4" fillId="0" borderId="0" xfId="0" applyFont="1"/>
    <xf numFmtId="165" fontId="8" fillId="6" borderId="24" xfId="0" applyNumberFormat="1" applyFont="1" applyFill="1" applyBorder="1" applyAlignment="1">
      <alignment horizontal="center"/>
    </xf>
    <xf numFmtId="0" fontId="4" fillId="7" borderId="13" xfId="0" applyFont="1" applyFill="1" applyBorder="1" applyAlignment="1">
      <alignment horizontal="right"/>
    </xf>
    <xf numFmtId="3" fontId="4" fillId="7" borderId="14" xfId="0" applyNumberFormat="1" applyFont="1" applyFill="1" applyBorder="1" applyAlignment="1">
      <alignment horizontal="center"/>
    </xf>
    <xf numFmtId="3" fontId="4" fillId="7" borderId="13" xfId="0" applyNumberFormat="1" applyFont="1" applyFill="1" applyBorder="1" applyAlignment="1">
      <alignment horizontal="center"/>
    </xf>
    <xf numFmtId="3" fontId="4" fillId="7" borderId="15" xfId="0" applyNumberFormat="1" applyFont="1" applyFill="1" applyBorder="1" applyAlignment="1">
      <alignment horizontal="center"/>
    </xf>
    <xf numFmtId="3" fontId="4" fillId="7" borderId="3" xfId="0" applyNumberFormat="1" applyFont="1" applyFill="1" applyBorder="1" applyAlignment="1">
      <alignment horizontal="center"/>
    </xf>
    <xf numFmtId="0" fontId="4" fillId="7" borderId="0" xfId="0" applyFont="1" applyFill="1" applyAlignment="1">
      <alignment horizontal="right"/>
    </xf>
    <xf numFmtId="9" fontId="0" fillId="7" borderId="10" xfId="0" applyNumberFormat="1" applyFill="1" applyBorder="1" applyAlignment="1">
      <alignment horizontal="center"/>
    </xf>
    <xf numFmtId="9" fontId="0" fillId="7" borderId="0" xfId="0" applyNumberFormat="1" applyFill="1" applyAlignment="1">
      <alignment horizontal="center"/>
    </xf>
    <xf numFmtId="9" fontId="0" fillId="7" borderId="11" xfId="0" applyNumberFormat="1" applyFill="1" applyBorder="1" applyAlignment="1">
      <alignment horizontal="center"/>
    </xf>
    <xf numFmtId="9" fontId="0" fillId="7" borderId="26" xfId="0" applyNumberFormat="1" applyFill="1" applyBorder="1" applyAlignment="1">
      <alignment horizontal="center"/>
    </xf>
    <xf numFmtId="164" fontId="0" fillId="7" borderId="10" xfId="0" applyNumberFormat="1" applyFill="1" applyBorder="1" applyAlignment="1">
      <alignment horizontal="center"/>
    </xf>
    <xf numFmtId="164" fontId="0" fillId="7" borderId="0" xfId="0" applyNumberFormat="1" applyFill="1" applyAlignment="1">
      <alignment horizontal="center"/>
    </xf>
    <xf numFmtId="164" fontId="0" fillId="7" borderId="11" xfId="0" applyNumberFormat="1" applyFill="1" applyBorder="1" applyAlignment="1">
      <alignment horizontal="center"/>
    </xf>
    <xf numFmtId="164" fontId="4" fillId="7" borderId="1" xfId="0" applyNumberFormat="1" applyFont="1" applyFill="1" applyBorder="1" applyAlignment="1">
      <alignment horizontal="center"/>
    </xf>
    <xf numFmtId="0" fontId="4" fillId="7" borderId="16" xfId="0" applyFont="1" applyFill="1" applyBorder="1" applyAlignment="1">
      <alignment horizontal="right"/>
    </xf>
    <xf numFmtId="164" fontId="0" fillId="7" borderId="17" xfId="0" applyNumberFormat="1" applyFill="1" applyBorder="1" applyAlignment="1">
      <alignment horizontal="center"/>
    </xf>
    <xf numFmtId="164" fontId="0" fillId="7" borderId="16" xfId="0" applyNumberFormat="1" applyFill="1" applyBorder="1" applyAlignment="1">
      <alignment horizontal="center"/>
    </xf>
    <xf numFmtId="164" fontId="0" fillId="7" borderId="18" xfId="0" applyNumberFormat="1" applyFill="1" applyBorder="1" applyAlignment="1">
      <alignment horizontal="center"/>
    </xf>
    <xf numFmtId="164" fontId="4" fillId="7" borderId="2" xfId="0" applyNumberFormat="1" applyFont="1" applyFill="1" applyBorder="1" applyAlignment="1">
      <alignment horizontal="center"/>
    </xf>
    <xf numFmtId="0" fontId="4" fillId="9" borderId="13" xfId="0" applyFont="1" applyFill="1" applyBorder="1" applyAlignment="1">
      <alignment horizontal="right"/>
    </xf>
    <xf numFmtId="3" fontId="4" fillId="9" borderId="14" xfId="0" applyNumberFormat="1" applyFont="1" applyFill="1" applyBorder="1" applyAlignment="1">
      <alignment horizontal="center"/>
    </xf>
    <xf numFmtId="3" fontId="4" fillId="9" borderId="13" xfId="0" applyNumberFormat="1" applyFont="1" applyFill="1" applyBorder="1" applyAlignment="1">
      <alignment horizontal="center"/>
    </xf>
    <xf numFmtId="3" fontId="4" fillId="9" borderId="15" xfId="0" applyNumberFormat="1" applyFont="1" applyFill="1" applyBorder="1" applyAlignment="1">
      <alignment horizontal="center"/>
    </xf>
    <xf numFmtId="3" fontId="4" fillId="9" borderId="3" xfId="0" applyNumberFormat="1" applyFont="1" applyFill="1" applyBorder="1" applyAlignment="1">
      <alignment horizontal="center"/>
    </xf>
    <xf numFmtId="0" fontId="4" fillId="9" borderId="0" xfId="0" applyFont="1" applyFill="1" applyAlignment="1">
      <alignment horizontal="right"/>
    </xf>
    <xf numFmtId="9" fontId="0" fillId="9" borderId="10" xfId="0" applyNumberFormat="1" applyFill="1" applyBorder="1" applyAlignment="1">
      <alignment horizontal="center"/>
    </xf>
    <xf numFmtId="9" fontId="0" fillId="9" borderId="0" xfId="0" applyNumberFormat="1" applyFill="1" applyAlignment="1">
      <alignment horizontal="center"/>
    </xf>
    <xf numFmtId="9" fontId="0" fillId="9" borderId="11" xfId="0" applyNumberFormat="1" applyFill="1" applyBorder="1" applyAlignment="1">
      <alignment horizontal="center"/>
    </xf>
    <xf numFmtId="9" fontId="4" fillId="9" borderId="1" xfId="0" applyNumberFormat="1" applyFont="1" applyFill="1" applyBorder="1" applyAlignment="1">
      <alignment horizontal="center"/>
    </xf>
    <xf numFmtId="164" fontId="0" fillId="9" borderId="10" xfId="0" applyNumberFormat="1" applyFill="1" applyBorder="1" applyAlignment="1">
      <alignment horizontal="center"/>
    </xf>
    <xf numFmtId="164" fontId="0" fillId="9" borderId="0" xfId="0" applyNumberFormat="1" applyFill="1" applyAlignment="1">
      <alignment horizontal="center"/>
    </xf>
    <xf numFmtId="164" fontId="0" fillId="9" borderId="11" xfId="0" applyNumberFormat="1" applyFill="1" applyBorder="1" applyAlignment="1">
      <alignment horizontal="center"/>
    </xf>
    <xf numFmtId="164" fontId="4" fillId="9" borderId="1" xfId="0" applyNumberFormat="1" applyFont="1" applyFill="1" applyBorder="1" applyAlignment="1">
      <alignment horizontal="center"/>
    </xf>
    <xf numFmtId="0" fontId="4" fillId="9" borderId="16" xfId="0" applyFont="1" applyFill="1" applyBorder="1" applyAlignment="1">
      <alignment horizontal="right"/>
    </xf>
    <xf numFmtId="164" fontId="0" fillId="9" borderId="17" xfId="0" applyNumberFormat="1" applyFill="1" applyBorder="1" applyAlignment="1">
      <alignment horizontal="center"/>
    </xf>
    <xf numFmtId="164" fontId="0" fillId="9" borderId="16" xfId="0" applyNumberFormat="1" applyFill="1" applyBorder="1" applyAlignment="1">
      <alignment horizontal="center"/>
    </xf>
    <xf numFmtId="164" fontId="0" fillId="9" borderId="18" xfId="0" applyNumberFormat="1" applyFill="1" applyBorder="1" applyAlignment="1">
      <alignment horizontal="center"/>
    </xf>
    <xf numFmtId="164" fontId="4" fillId="9" borderId="2" xfId="0" applyNumberFormat="1" applyFont="1" applyFill="1" applyBorder="1" applyAlignment="1">
      <alignment horizontal="center"/>
    </xf>
    <xf numFmtId="0" fontId="13" fillId="7" borderId="31" xfId="0" applyFont="1" applyFill="1" applyBorder="1" applyAlignment="1">
      <alignment horizontal="center"/>
    </xf>
    <xf numFmtId="0" fontId="13" fillId="7" borderId="28" xfId="0" applyFont="1" applyFill="1" applyBorder="1" applyAlignment="1">
      <alignment horizontal="center"/>
    </xf>
    <xf numFmtId="0" fontId="13" fillId="7" borderId="29" xfId="0" applyFont="1" applyFill="1" applyBorder="1" applyAlignment="1">
      <alignment horizontal="center"/>
    </xf>
    <xf numFmtId="0" fontId="11" fillId="7" borderId="32" xfId="0" applyFont="1" applyFill="1" applyBorder="1" applyAlignment="1">
      <alignment horizontal="center"/>
    </xf>
    <xf numFmtId="0" fontId="13" fillId="9" borderId="31" xfId="0" applyFont="1" applyFill="1" applyBorder="1" applyAlignment="1">
      <alignment horizontal="center"/>
    </xf>
    <xf numFmtId="0" fontId="13" fillId="9" borderId="28" xfId="0" applyFont="1" applyFill="1" applyBorder="1" applyAlignment="1">
      <alignment horizontal="center"/>
    </xf>
    <xf numFmtId="0" fontId="13" fillId="9" borderId="29" xfId="0" applyFont="1" applyFill="1" applyBorder="1" applyAlignment="1">
      <alignment horizontal="center"/>
    </xf>
    <xf numFmtId="0" fontId="11" fillId="9" borderId="32" xfId="0" applyFont="1" applyFill="1" applyBorder="1" applyAlignment="1">
      <alignment horizontal="center"/>
    </xf>
    <xf numFmtId="10" fontId="14" fillId="11" borderId="20" xfId="0" applyNumberFormat="1" applyFont="1" applyFill="1" applyBorder="1" applyAlignment="1">
      <alignment horizontal="center"/>
    </xf>
    <xf numFmtId="10" fontId="14" fillId="11" borderId="6" xfId="0" applyNumberFormat="1" applyFont="1" applyFill="1" applyBorder="1" applyAlignment="1">
      <alignment horizontal="center"/>
    </xf>
    <xf numFmtId="10" fontId="14" fillId="11" borderId="19" xfId="0" applyNumberFormat="1" applyFont="1" applyFill="1" applyBorder="1" applyAlignment="1">
      <alignment horizontal="center"/>
    </xf>
    <xf numFmtId="10" fontId="14" fillId="11" borderId="5" xfId="0" applyNumberFormat="1" applyFont="1" applyFill="1" applyBorder="1" applyAlignment="1">
      <alignment horizontal="center"/>
    </xf>
    <xf numFmtId="10" fontId="14" fillId="11" borderId="23" xfId="0" applyNumberFormat="1" applyFont="1" applyFill="1" applyBorder="1" applyAlignment="1">
      <alignment horizontal="center"/>
    </xf>
    <xf numFmtId="10" fontId="14" fillId="11" borderId="22" xfId="0" applyNumberFormat="1" applyFont="1" applyFill="1" applyBorder="1" applyAlignment="1">
      <alignment horizontal="center"/>
    </xf>
    <xf numFmtId="10" fontId="11" fillId="11" borderId="5" xfId="0" applyNumberFormat="1" applyFont="1" applyFill="1" applyBorder="1" applyAlignment="1">
      <alignment horizontal="center"/>
    </xf>
    <xf numFmtId="10" fontId="11" fillId="11" borderId="25" xfId="0" applyNumberFormat="1" applyFont="1" applyFill="1" applyBorder="1" applyAlignment="1">
      <alignment horizontal="center"/>
    </xf>
    <xf numFmtId="10" fontId="14" fillId="11" borderId="8" xfId="0" applyNumberFormat="1" applyFont="1" applyFill="1" applyBorder="1" applyAlignment="1">
      <alignment horizontal="center"/>
    </xf>
    <xf numFmtId="0" fontId="15" fillId="12" borderId="0" xfId="0" applyFont="1" applyFill="1" applyAlignment="1">
      <alignment horizontal="center"/>
    </xf>
    <xf numFmtId="0" fontId="12" fillId="13" borderId="27" xfId="0" applyFont="1" applyFill="1" applyBorder="1" applyAlignment="1" applyProtection="1">
      <alignment horizontal="center"/>
      <protection locked="0"/>
    </xf>
    <xf numFmtId="0" fontId="12" fillId="13" borderId="28" xfId="0" applyFont="1" applyFill="1" applyBorder="1" applyAlignment="1" applyProtection="1">
      <alignment horizontal="center"/>
      <protection locked="0"/>
    </xf>
    <xf numFmtId="0" fontId="12" fillId="13" borderId="29" xfId="0" applyFont="1" applyFill="1" applyBorder="1" applyAlignment="1" applyProtection="1">
      <alignment horizontal="center"/>
      <protection locked="0"/>
    </xf>
    <xf numFmtId="0" fontId="12" fillId="13" borderId="30" xfId="0" applyFont="1" applyFill="1" applyBorder="1" applyAlignment="1" applyProtection="1">
      <alignment horizontal="center"/>
      <protection locked="0"/>
    </xf>
    <xf numFmtId="0" fontId="13" fillId="13" borderId="31" xfId="0" applyFont="1" applyFill="1" applyBorder="1" applyAlignment="1">
      <alignment horizontal="center"/>
    </xf>
    <xf numFmtId="0" fontId="13" fillId="13" borderId="28" xfId="0" applyFont="1" applyFill="1" applyBorder="1" applyAlignment="1">
      <alignment horizontal="center"/>
    </xf>
    <xf numFmtId="0" fontId="13" fillId="13" borderId="29" xfId="0" applyFont="1" applyFill="1" applyBorder="1" applyAlignment="1">
      <alignment horizontal="center"/>
    </xf>
    <xf numFmtId="10" fontId="11" fillId="12" borderId="4" xfId="0" applyNumberFormat="1" applyFont="1" applyFill="1" applyBorder="1" applyAlignment="1">
      <alignment horizontal="center"/>
    </xf>
    <xf numFmtId="10" fontId="11" fillId="12" borderId="7" xfId="0" applyNumberFormat="1" applyFont="1" applyFill="1" applyBorder="1" applyAlignment="1">
      <alignment horizontal="center"/>
    </xf>
    <xf numFmtId="10" fontId="11" fillId="12" borderId="8" xfId="0" applyNumberFormat="1" applyFont="1" applyFill="1" applyBorder="1" applyAlignment="1">
      <alignment horizontal="center"/>
    </xf>
    <xf numFmtId="10" fontId="11" fillId="12" borderId="21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14" fontId="4" fillId="2" borderId="0" xfId="0" applyNumberFormat="1" applyFont="1" applyFill="1" applyAlignment="1">
      <alignment horizontal="center" vertical="center"/>
    </xf>
    <xf numFmtId="0" fontId="3" fillId="0" borderId="0" xfId="0" applyFont="1"/>
    <xf numFmtId="0" fontId="5" fillId="9" borderId="0" xfId="0" applyFont="1" applyFill="1" applyAlignment="1">
      <alignment horizontal="center" vertical="center" wrapText="1"/>
    </xf>
    <xf numFmtId="0" fontId="3" fillId="10" borderId="0" xfId="0" applyFont="1" applyFill="1"/>
    <xf numFmtId="0" fontId="4" fillId="9" borderId="12" xfId="0" applyFont="1" applyFill="1" applyBorder="1" applyAlignment="1">
      <alignment horizontal="center" vertical="center"/>
    </xf>
    <xf numFmtId="0" fontId="3" fillId="10" borderId="12" xfId="0" applyFont="1" applyFill="1" applyBorder="1"/>
    <xf numFmtId="0" fontId="6" fillId="9" borderId="3" xfId="0" applyFont="1" applyFill="1" applyBorder="1" applyAlignment="1">
      <alignment horizontal="left" vertical="center" wrapText="1"/>
    </xf>
    <xf numFmtId="0" fontId="3" fillId="10" borderId="1" xfId="0" applyFont="1" applyFill="1" applyBorder="1"/>
    <xf numFmtId="0" fontId="3" fillId="10" borderId="2" xfId="0" applyFont="1" applyFill="1" applyBorder="1"/>
    <xf numFmtId="0" fontId="4" fillId="9" borderId="3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0" fontId="3" fillId="8" borderId="0" xfId="0" applyFont="1" applyFill="1"/>
    <xf numFmtId="0" fontId="4" fillId="7" borderId="12" xfId="0" applyFont="1" applyFill="1" applyBorder="1" applyAlignment="1">
      <alignment horizontal="center" vertical="center"/>
    </xf>
    <xf numFmtId="0" fontId="3" fillId="8" borderId="12" xfId="0" applyFont="1" applyFill="1" applyBorder="1"/>
    <xf numFmtId="0" fontId="6" fillId="7" borderId="3" xfId="0" applyFont="1" applyFill="1" applyBorder="1" applyAlignment="1">
      <alignment horizontal="left" vertical="center" wrapText="1"/>
    </xf>
    <xf numFmtId="0" fontId="3" fillId="8" borderId="1" xfId="0" applyFont="1" applyFill="1" applyBorder="1"/>
    <xf numFmtId="0" fontId="3" fillId="8" borderId="2" xfId="0" applyFont="1" applyFill="1" applyBorder="1"/>
    <xf numFmtId="0" fontId="4" fillId="7" borderId="3" xfId="0" applyFont="1" applyFill="1" applyBorder="1" applyAlignment="1">
      <alignment horizontal="center" vertical="center"/>
    </xf>
    <xf numFmtId="14" fontId="4" fillId="2" borderId="11" xfId="0" applyNumberFormat="1" applyFont="1" applyFill="1" applyBorder="1" applyAlignment="1">
      <alignment horizontal="center" vertical="center"/>
    </xf>
    <xf numFmtId="0" fontId="3" fillId="0" borderId="11" xfId="0" applyFont="1" applyBorder="1"/>
    <xf numFmtId="0" fontId="0" fillId="2" borderId="0" xfId="0" applyFill="1" applyAlignment="1">
      <alignment horizontal="left" vertical="top" wrapText="1"/>
    </xf>
    <xf numFmtId="0" fontId="7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0" fillId="0" borderId="0" xfId="0"/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14" fontId="4" fillId="2" borderId="10" xfId="0" applyNumberFormat="1" applyFont="1" applyFill="1" applyBorder="1" applyAlignment="1">
      <alignment horizontal="center" vertical="center"/>
    </xf>
    <xf numFmtId="0" fontId="3" fillId="0" borderId="10" xfId="0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12456</xdr:rowOff>
    </xdr:from>
    <xdr:to>
      <xdr:col>3</xdr:col>
      <xdr:colOff>4884</xdr:colOff>
      <xdr:row>33</xdr:row>
      <xdr:rowOff>50556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08206"/>
          <a:ext cx="2767134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114300</xdr:colOff>
      <xdr:row>0</xdr:row>
      <xdr:rowOff>121920</xdr:rowOff>
    </xdr:from>
    <xdr:to>
      <xdr:col>3</xdr:col>
      <xdr:colOff>289560</xdr:colOff>
      <xdr:row>9</xdr:row>
      <xdr:rowOff>34379</xdr:rowOff>
    </xdr:to>
    <xdr:pic>
      <xdr:nvPicPr>
        <xdr:cNvPr id="3" name="Picture 180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1920"/>
          <a:ext cx="3093720" cy="1588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213360</xdr:colOff>
      <xdr:row>0</xdr:row>
      <xdr:rowOff>91442</xdr:rowOff>
    </xdr:from>
    <xdr:to>
      <xdr:col>12</xdr:col>
      <xdr:colOff>83820</xdr:colOff>
      <xdr:row>5</xdr:row>
      <xdr:rowOff>60962</xdr:rowOff>
    </xdr:to>
    <xdr:grpSp>
      <xdr:nvGrpSpPr>
        <xdr:cNvPr id="4" name="Grupo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>
          <a:grpSpLocks/>
        </xdr:cNvGrpSpPr>
      </xdr:nvGrpSpPr>
      <xdr:grpSpPr bwMode="auto">
        <a:xfrm>
          <a:off x="3923097" y="91442"/>
          <a:ext cx="6207091" cy="901967"/>
          <a:chOff x="6917371" y="5707508"/>
          <a:chExt cx="4726549" cy="1150492"/>
        </a:xfrm>
      </xdr:grpSpPr>
      <xdr:pic>
        <xdr:nvPicPr>
          <xdr:cNvPr id="5" name="Picture 4" descr="🏫 Planeación educativa: Dimensiones y etapas 🏫 - Planeación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19324"/>
          <a:stretch>
            <a:fillRect/>
          </a:stretch>
        </xdr:blipFill>
        <xdr:spPr bwMode="auto">
          <a:xfrm>
            <a:off x="6917371" y="5822557"/>
            <a:ext cx="4726549" cy="103544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8793804" y="5707508"/>
            <a:ext cx="1893025" cy="48930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MX" sz="1600"/>
              <a:t>dirección municipal de</a:t>
            </a:r>
          </a:p>
        </xdr:txBody>
      </xdr:sp>
    </xdr:grpSp>
    <xdr:clientData/>
  </xdr:twoCellAnchor>
  <xdr:twoCellAnchor editAs="oneCell">
    <xdr:from>
      <xdr:col>13</xdr:col>
      <xdr:colOff>571500</xdr:colOff>
      <xdr:row>0</xdr:row>
      <xdr:rowOff>0</xdr:rowOff>
    </xdr:from>
    <xdr:to>
      <xdr:col>15</xdr:col>
      <xdr:colOff>236219</xdr:colOff>
      <xdr:row>7</xdr:row>
      <xdr:rowOff>167640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051"/>
        <a:stretch>
          <a:fillRect/>
        </a:stretch>
      </xdr:blipFill>
      <xdr:spPr bwMode="auto">
        <a:xfrm>
          <a:off x="11414760" y="0"/>
          <a:ext cx="1249679" cy="1478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R36"/>
  <sheetViews>
    <sheetView tabSelected="1" topLeftCell="B11" zoomScale="76" zoomScaleNormal="76" workbookViewId="0">
      <selection activeCell="J42" sqref="J42"/>
    </sheetView>
  </sheetViews>
  <sheetFormatPr baseColWidth="10" defaultRowHeight="14.4" x14ac:dyDescent="0.3"/>
  <cols>
    <col min="2" max="2" width="5.33203125" customWidth="1"/>
    <col min="3" max="3" width="25.6640625" customWidth="1"/>
  </cols>
  <sheetData>
    <row r="5" spans="1:18" ht="16.8" customHeight="1" x14ac:dyDescent="0.3"/>
    <row r="7" spans="1:18" x14ac:dyDescent="0.3">
      <c r="A7" s="128" t="s">
        <v>41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</row>
    <row r="8" spans="1:18" x14ac:dyDescent="0.3">
      <c r="A8" s="107"/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07"/>
    </row>
    <row r="9" spans="1:18" x14ac:dyDescent="0.3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</row>
    <row r="10" spans="1:18" x14ac:dyDescent="0.3">
      <c r="A10" s="130" t="s">
        <v>0</v>
      </c>
      <c r="B10" s="107"/>
      <c r="C10" s="131" t="s">
        <v>1</v>
      </c>
      <c r="D10" s="131" t="s">
        <v>2</v>
      </c>
      <c r="E10" s="130" t="s">
        <v>3</v>
      </c>
      <c r="F10" s="132" t="s">
        <v>4</v>
      </c>
      <c r="G10" s="106" t="s">
        <v>5</v>
      </c>
      <c r="H10" s="106" t="s">
        <v>6</v>
      </c>
      <c r="I10" s="106" t="s">
        <v>7</v>
      </c>
      <c r="J10" s="106" t="s">
        <v>8</v>
      </c>
      <c r="K10" s="124" t="s">
        <v>9</v>
      </c>
      <c r="L10" s="106" t="s">
        <v>10</v>
      </c>
      <c r="M10" s="106" t="s">
        <v>11</v>
      </c>
      <c r="N10" s="106" t="s">
        <v>12</v>
      </c>
      <c r="O10" s="106" t="s">
        <v>13</v>
      </c>
      <c r="P10" s="106" t="s">
        <v>14</v>
      </c>
      <c r="Q10" s="106" t="s">
        <v>15</v>
      </c>
      <c r="R10" s="131" t="s">
        <v>16</v>
      </c>
    </row>
    <row r="11" spans="1:18" x14ac:dyDescent="0.3">
      <c r="A11" s="107"/>
      <c r="B11" s="107"/>
      <c r="C11" s="107"/>
      <c r="D11" s="107"/>
      <c r="E11" s="107"/>
      <c r="F11" s="133"/>
      <c r="G11" s="107"/>
      <c r="H11" s="107"/>
      <c r="I11" s="107"/>
      <c r="J11" s="107"/>
      <c r="K11" s="125"/>
      <c r="L11" s="107"/>
      <c r="M11" s="107"/>
      <c r="N11" s="107"/>
      <c r="O11" s="107"/>
      <c r="P11" s="107"/>
      <c r="Q11" s="107"/>
      <c r="R11" s="107"/>
    </row>
    <row r="12" spans="1:18" ht="16.5" customHeight="1" thickBot="1" x14ac:dyDescent="0.35">
      <c r="A12" s="116" t="s">
        <v>42</v>
      </c>
      <c r="B12" s="118">
        <v>1</v>
      </c>
      <c r="C12" s="120" t="s">
        <v>39</v>
      </c>
      <c r="D12" s="123">
        <v>50</v>
      </c>
      <c r="E12" s="38" t="s">
        <v>17</v>
      </c>
      <c r="F12" s="39">
        <v>3</v>
      </c>
      <c r="G12" s="40">
        <v>3</v>
      </c>
      <c r="H12" s="40">
        <v>3</v>
      </c>
      <c r="I12" s="40">
        <v>3</v>
      </c>
      <c r="J12" s="40">
        <v>3</v>
      </c>
      <c r="K12" s="41">
        <v>3</v>
      </c>
      <c r="L12" s="40">
        <v>3</v>
      </c>
      <c r="M12" s="40">
        <v>3</v>
      </c>
      <c r="N12" s="40">
        <v>3</v>
      </c>
      <c r="O12" s="40">
        <v>0</v>
      </c>
      <c r="P12" s="40">
        <v>0</v>
      </c>
      <c r="Q12" s="40">
        <v>0</v>
      </c>
      <c r="R12" s="42">
        <f>SUM(F12:Q12)</f>
        <v>27</v>
      </c>
    </row>
    <row r="13" spans="1:18" ht="15" thickBot="1" x14ac:dyDescent="0.35">
      <c r="A13" s="117"/>
      <c r="B13" s="119"/>
      <c r="C13" s="121"/>
      <c r="D13" s="121"/>
      <c r="E13" s="43" t="s">
        <v>18</v>
      </c>
      <c r="F13" s="94">
        <v>3</v>
      </c>
      <c r="G13" s="95">
        <v>3</v>
      </c>
      <c r="H13" s="96">
        <v>3</v>
      </c>
      <c r="I13" s="94">
        <v>3</v>
      </c>
      <c r="J13" s="95">
        <v>3</v>
      </c>
      <c r="K13" s="97">
        <v>3</v>
      </c>
      <c r="L13" s="98">
        <v>3</v>
      </c>
      <c r="M13" s="99">
        <v>3</v>
      </c>
      <c r="N13" s="100">
        <v>3</v>
      </c>
      <c r="O13" s="76">
        <v>0</v>
      </c>
      <c r="P13" s="77">
        <v>0</v>
      </c>
      <c r="Q13" s="78">
        <v>0</v>
      </c>
      <c r="R13" s="79">
        <f>SUM(F13:Q13)</f>
        <v>27</v>
      </c>
    </row>
    <row r="14" spans="1:18" x14ac:dyDescent="0.3">
      <c r="A14" s="117"/>
      <c r="B14" s="119"/>
      <c r="C14" s="121"/>
      <c r="D14" s="121"/>
      <c r="E14" s="43" t="s">
        <v>19</v>
      </c>
      <c r="F14" s="44">
        <f>IF(F12=0,1,F13/F12)</f>
        <v>1</v>
      </c>
      <c r="G14" s="45">
        <f t="shared" ref="G14:R14" si="0">IF(G12=0,1,G13/G12)</f>
        <v>1</v>
      </c>
      <c r="H14" s="45">
        <f t="shared" si="0"/>
        <v>1</v>
      </c>
      <c r="I14" s="45">
        <f t="shared" si="0"/>
        <v>1</v>
      </c>
      <c r="J14" s="45">
        <f t="shared" si="0"/>
        <v>1</v>
      </c>
      <c r="K14" s="46">
        <f t="shared" si="0"/>
        <v>1</v>
      </c>
      <c r="L14" s="45">
        <f t="shared" si="0"/>
        <v>1</v>
      </c>
      <c r="M14" s="45">
        <f t="shared" si="0"/>
        <v>1</v>
      </c>
      <c r="N14" s="45">
        <f t="shared" si="0"/>
        <v>1</v>
      </c>
      <c r="O14" s="45">
        <f t="shared" si="0"/>
        <v>1</v>
      </c>
      <c r="P14" s="45">
        <f t="shared" si="0"/>
        <v>1</v>
      </c>
      <c r="Q14" s="45">
        <f t="shared" si="0"/>
        <v>1</v>
      </c>
      <c r="R14" s="47">
        <f t="shared" si="0"/>
        <v>1</v>
      </c>
    </row>
    <row r="15" spans="1:18" x14ac:dyDescent="0.3">
      <c r="A15" s="117"/>
      <c r="B15" s="119"/>
      <c r="C15" s="121"/>
      <c r="D15" s="121"/>
      <c r="E15" s="43" t="s">
        <v>20</v>
      </c>
      <c r="F15" s="48">
        <f>IF(F12=1,0,$D12)</f>
        <v>50</v>
      </c>
      <c r="G15" s="49">
        <f t="shared" ref="G15:P15" si="1">IF(G12=1,0,$D12)</f>
        <v>50</v>
      </c>
      <c r="H15" s="49">
        <f>IF(H12=0,0,$D12)</f>
        <v>50</v>
      </c>
      <c r="I15" s="49">
        <f t="shared" si="1"/>
        <v>50</v>
      </c>
      <c r="J15" s="49">
        <f t="shared" si="1"/>
        <v>50</v>
      </c>
      <c r="K15" s="50">
        <f>IF(K12=0,0,$D12)</f>
        <v>50</v>
      </c>
      <c r="L15" s="49">
        <f t="shared" si="1"/>
        <v>50</v>
      </c>
      <c r="M15" s="49">
        <f t="shared" si="1"/>
        <v>50</v>
      </c>
      <c r="N15" s="49">
        <f>IF(N12=0,0,$D12)</f>
        <v>50</v>
      </c>
      <c r="O15" s="49">
        <f t="shared" si="1"/>
        <v>50</v>
      </c>
      <c r="P15" s="49">
        <f t="shared" si="1"/>
        <v>50</v>
      </c>
      <c r="Q15" s="49">
        <f t="shared" ref="Q15:R15" si="2">IF(Q12=0,0,$D12)</f>
        <v>0</v>
      </c>
      <c r="R15" s="51">
        <f t="shared" si="2"/>
        <v>50</v>
      </c>
    </row>
    <row r="16" spans="1:18" x14ac:dyDescent="0.3">
      <c r="A16" s="117"/>
      <c r="B16" s="119"/>
      <c r="C16" s="121"/>
      <c r="D16" s="121"/>
      <c r="E16" s="43" t="s">
        <v>21</v>
      </c>
      <c r="F16" s="48">
        <f t="shared" ref="F16:R16" si="3">IF(F14&gt;1,$D12,F14*$D12)</f>
        <v>50</v>
      </c>
      <c r="G16" s="49">
        <f t="shared" si="3"/>
        <v>50</v>
      </c>
      <c r="H16" s="49">
        <f t="shared" si="3"/>
        <v>50</v>
      </c>
      <c r="I16" s="49">
        <f t="shared" si="3"/>
        <v>50</v>
      </c>
      <c r="J16" s="49">
        <f t="shared" si="3"/>
        <v>50</v>
      </c>
      <c r="K16" s="50">
        <f t="shared" si="3"/>
        <v>50</v>
      </c>
      <c r="L16" s="49">
        <f t="shared" si="3"/>
        <v>50</v>
      </c>
      <c r="M16" s="49">
        <f t="shared" si="3"/>
        <v>50</v>
      </c>
      <c r="N16" s="49">
        <f t="shared" si="3"/>
        <v>50</v>
      </c>
      <c r="O16" s="49">
        <f t="shared" si="3"/>
        <v>50</v>
      </c>
      <c r="P16" s="49">
        <f t="shared" si="3"/>
        <v>50</v>
      </c>
      <c r="Q16" s="49">
        <f t="shared" si="3"/>
        <v>50</v>
      </c>
      <c r="R16" s="51">
        <f t="shared" si="3"/>
        <v>50</v>
      </c>
    </row>
    <row r="17" spans="1:18" x14ac:dyDescent="0.3">
      <c r="A17" s="117"/>
      <c r="B17" s="119"/>
      <c r="C17" s="122"/>
      <c r="D17" s="122"/>
      <c r="E17" s="52" t="s">
        <v>22</v>
      </c>
      <c r="F17" s="53">
        <f t="shared" ref="F17:R17" si="4">(F13/$R12)*$D12</f>
        <v>5.5555555555555554</v>
      </c>
      <c r="G17" s="54">
        <f t="shared" si="4"/>
        <v>5.5555555555555554</v>
      </c>
      <c r="H17" s="54">
        <f t="shared" si="4"/>
        <v>5.5555555555555554</v>
      </c>
      <c r="I17" s="54">
        <f t="shared" si="4"/>
        <v>5.5555555555555554</v>
      </c>
      <c r="J17" s="54">
        <f t="shared" si="4"/>
        <v>5.5555555555555554</v>
      </c>
      <c r="K17" s="55">
        <f t="shared" si="4"/>
        <v>5.5555555555555554</v>
      </c>
      <c r="L17" s="54">
        <f t="shared" si="4"/>
        <v>5.5555555555555554</v>
      </c>
      <c r="M17" s="54">
        <f t="shared" si="4"/>
        <v>5.5555555555555554</v>
      </c>
      <c r="N17" s="54">
        <f t="shared" si="4"/>
        <v>5.5555555555555554</v>
      </c>
      <c r="O17" s="54">
        <f t="shared" si="4"/>
        <v>0</v>
      </c>
      <c r="P17" s="54">
        <f t="shared" si="4"/>
        <v>0</v>
      </c>
      <c r="Q17" s="54">
        <f t="shared" si="4"/>
        <v>0</v>
      </c>
      <c r="R17" s="56">
        <f t="shared" si="4"/>
        <v>50</v>
      </c>
    </row>
    <row r="18" spans="1:18" x14ac:dyDescent="0.3">
      <c r="A18" s="1"/>
      <c r="B18" s="2"/>
      <c r="C18" s="3"/>
      <c r="D18" s="2"/>
      <c r="E18" s="4"/>
      <c r="F18" s="17"/>
      <c r="G18" s="5"/>
      <c r="H18" s="5"/>
      <c r="I18" s="5"/>
      <c r="J18" s="5"/>
      <c r="K18" s="18"/>
      <c r="L18" s="5"/>
      <c r="M18" s="5"/>
      <c r="N18" s="5"/>
      <c r="O18" s="5"/>
      <c r="P18" s="5"/>
      <c r="Q18" s="5"/>
      <c r="R18" s="6"/>
    </row>
    <row r="19" spans="1:18" ht="16.5" customHeight="1" thickBot="1" x14ac:dyDescent="0.35">
      <c r="A19" s="108" t="s">
        <v>42</v>
      </c>
      <c r="B19" s="110">
        <v>2</v>
      </c>
      <c r="C19" s="112" t="s">
        <v>40</v>
      </c>
      <c r="D19" s="115">
        <v>50</v>
      </c>
      <c r="E19" s="57" t="s">
        <v>17</v>
      </c>
      <c r="F19" s="58">
        <v>1</v>
      </c>
      <c r="G19" s="59">
        <v>0</v>
      </c>
      <c r="H19" s="59">
        <v>1</v>
      </c>
      <c r="I19" s="59">
        <v>0</v>
      </c>
      <c r="J19" s="59">
        <v>0</v>
      </c>
      <c r="K19" s="60">
        <v>1</v>
      </c>
      <c r="L19" s="59">
        <v>0</v>
      </c>
      <c r="M19" s="59">
        <v>0</v>
      </c>
      <c r="N19" s="59">
        <v>1</v>
      </c>
      <c r="O19" s="59">
        <v>0</v>
      </c>
      <c r="P19" s="59">
        <v>0</v>
      </c>
      <c r="Q19" s="59">
        <v>0</v>
      </c>
      <c r="R19" s="61">
        <f>SUM(F19:Q19)</f>
        <v>4</v>
      </c>
    </row>
    <row r="20" spans="1:18" ht="15" thickBot="1" x14ac:dyDescent="0.35">
      <c r="A20" s="109"/>
      <c r="B20" s="111"/>
      <c r="C20" s="113"/>
      <c r="D20" s="113"/>
      <c r="E20" s="62" t="s">
        <v>18</v>
      </c>
      <c r="F20" s="94">
        <v>1</v>
      </c>
      <c r="G20" s="95">
        <v>0</v>
      </c>
      <c r="H20" s="96">
        <v>1</v>
      </c>
      <c r="I20" s="94">
        <v>0</v>
      </c>
      <c r="J20" s="95">
        <v>0</v>
      </c>
      <c r="K20" s="97">
        <v>1</v>
      </c>
      <c r="L20" s="98">
        <v>0</v>
      </c>
      <c r="M20" s="99">
        <v>0</v>
      </c>
      <c r="N20" s="100">
        <v>1</v>
      </c>
      <c r="O20" s="80">
        <v>0</v>
      </c>
      <c r="P20" s="81">
        <v>0</v>
      </c>
      <c r="Q20" s="82">
        <v>0</v>
      </c>
      <c r="R20" s="83">
        <f>SUM(F20:Q20)</f>
        <v>4</v>
      </c>
    </row>
    <row r="21" spans="1:18" x14ac:dyDescent="0.3">
      <c r="A21" s="109"/>
      <c r="B21" s="111"/>
      <c r="C21" s="113"/>
      <c r="D21" s="113"/>
      <c r="E21" s="62" t="s">
        <v>19</v>
      </c>
      <c r="F21" s="63">
        <f>IF(F19=0,0,F20/F19)</f>
        <v>1</v>
      </c>
      <c r="G21" s="64">
        <f t="shared" ref="G21:J21" si="5">IF(G19=0,0,G20/G19)</f>
        <v>0</v>
      </c>
      <c r="H21" s="64">
        <f t="shared" si="5"/>
        <v>1</v>
      </c>
      <c r="I21" s="64">
        <f t="shared" si="5"/>
        <v>0</v>
      </c>
      <c r="J21" s="64">
        <f t="shared" si="5"/>
        <v>0</v>
      </c>
      <c r="K21" s="65">
        <f t="shared" ref="K21:R21" si="6">IF(K19=0,1,K20/K19)</f>
        <v>1</v>
      </c>
      <c r="L21" s="64">
        <f>IF(L19=0,0,L20/L19)</f>
        <v>0</v>
      </c>
      <c r="M21" s="64">
        <f>IF(M19=0,0,M20/M19)</f>
        <v>0</v>
      </c>
      <c r="N21" s="64">
        <f>IF(N19=0,1,N20/N19)</f>
        <v>1</v>
      </c>
      <c r="O21" s="64">
        <f t="shared" ref="O21:P21" si="7">IF(O19=0,0,O20/O19)</f>
        <v>0</v>
      </c>
      <c r="P21" s="64">
        <f t="shared" si="7"/>
        <v>0</v>
      </c>
      <c r="Q21" s="64">
        <f t="shared" si="6"/>
        <v>1</v>
      </c>
      <c r="R21" s="66">
        <f t="shared" si="6"/>
        <v>1</v>
      </c>
    </row>
    <row r="22" spans="1:18" x14ac:dyDescent="0.3">
      <c r="A22" s="109"/>
      <c r="B22" s="111"/>
      <c r="C22" s="113"/>
      <c r="D22" s="113"/>
      <c r="E22" s="62" t="s">
        <v>20</v>
      </c>
      <c r="F22" s="67">
        <f>IF(F19=1,0,$D19)</f>
        <v>0</v>
      </c>
      <c r="G22" s="68">
        <f t="shared" ref="G22:P22" si="8">IF(G19=1,0,$D19)</f>
        <v>50</v>
      </c>
      <c r="H22" s="68">
        <f>IF(H19=0,0,$D19)</f>
        <v>50</v>
      </c>
      <c r="I22" s="68">
        <f t="shared" si="8"/>
        <v>50</v>
      </c>
      <c r="J22" s="68">
        <f t="shared" si="8"/>
        <v>50</v>
      </c>
      <c r="K22" s="69">
        <f>IF(K19=0,0,$D19)</f>
        <v>50</v>
      </c>
      <c r="L22" s="68">
        <f t="shared" si="8"/>
        <v>50</v>
      </c>
      <c r="M22" s="68">
        <f t="shared" si="8"/>
        <v>50</v>
      </c>
      <c r="N22" s="68">
        <f>IF(N19=0,0,$D19)</f>
        <v>50</v>
      </c>
      <c r="O22" s="68">
        <f t="shared" si="8"/>
        <v>50</v>
      </c>
      <c r="P22" s="68">
        <f t="shared" si="8"/>
        <v>50</v>
      </c>
      <c r="Q22" s="68">
        <f t="shared" ref="Q22:R22" si="9">IF(Q19=0,0,$D19)</f>
        <v>0</v>
      </c>
      <c r="R22" s="70">
        <f t="shared" si="9"/>
        <v>50</v>
      </c>
    </row>
    <row r="23" spans="1:18" x14ac:dyDescent="0.3">
      <c r="A23" s="109"/>
      <c r="B23" s="111"/>
      <c r="C23" s="113"/>
      <c r="D23" s="113"/>
      <c r="E23" s="62" t="s">
        <v>21</v>
      </c>
      <c r="F23" s="67">
        <f t="shared" ref="F23:R23" si="10">IF(F21&gt;1,$D19,F21*$D19)</f>
        <v>50</v>
      </c>
      <c r="G23" s="68">
        <f t="shared" si="10"/>
        <v>0</v>
      </c>
      <c r="H23" s="68">
        <f t="shared" si="10"/>
        <v>50</v>
      </c>
      <c r="I23" s="68">
        <f t="shared" si="10"/>
        <v>0</v>
      </c>
      <c r="J23" s="68">
        <f t="shared" si="10"/>
        <v>0</v>
      </c>
      <c r="K23" s="69">
        <f t="shared" si="10"/>
        <v>50</v>
      </c>
      <c r="L23" s="68">
        <f t="shared" si="10"/>
        <v>0</v>
      </c>
      <c r="M23" s="68">
        <f t="shared" si="10"/>
        <v>0</v>
      </c>
      <c r="N23" s="68">
        <f t="shared" si="10"/>
        <v>50</v>
      </c>
      <c r="O23" s="68">
        <f t="shared" si="10"/>
        <v>0</v>
      </c>
      <c r="P23" s="68">
        <f t="shared" si="10"/>
        <v>0</v>
      </c>
      <c r="Q23" s="68">
        <f t="shared" si="10"/>
        <v>50</v>
      </c>
      <c r="R23" s="70">
        <f t="shared" si="10"/>
        <v>50</v>
      </c>
    </row>
    <row r="24" spans="1:18" ht="29.4" customHeight="1" x14ac:dyDescent="0.3">
      <c r="A24" s="109"/>
      <c r="B24" s="111"/>
      <c r="C24" s="114"/>
      <c r="D24" s="114"/>
      <c r="E24" s="71" t="s">
        <v>22</v>
      </c>
      <c r="F24" s="72">
        <f t="shared" ref="F24:R24" si="11">(F20/$R19)*$D19</f>
        <v>12.5</v>
      </c>
      <c r="G24" s="73">
        <f t="shared" si="11"/>
        <v>0</v>
      </c>
      <c r="H24" s="73">
        <f t="shared" si="11"/>
        <v>12.5</v>
      </c>
      <c r="I24" s="73">
        <f t="shared" si="11"/>
        <v>0</v>
      </c>
      <c r="J24" s="73">
        <f t="shared" si="11"/>
        <v>0</v>
      </c>
      <c r="K24" s="74">
        <f t="shared" si="11"/>
        <v>12.5</v>
      </c>
      <c r="L24" s="73">
        <f t="shared" si="11"/>
        <v>0</v>
      </c>
      <c r="M24" s="73">
        <f t="shared" si="11"/>
        <v>0</v>
      </c>
      <c r="N24" s="73">
        <f t="shared" si="11"/>
        <v>12.5</v>
      </c>
      <c r="O24" s="73">
        <f t="shared" si="11"/>
        <v>0</v>
      </c>
      <c r="P24" s="73">
        <f t="shared" si="11"/>
        <v>0</v>
      </c>
      <c r="Q24" s="73">
        <f t="shared" si="11"/>
        <v>0</v>
      </c>
      <c r="R24" s="75">
        <f t="shared" si="11"/>
        <v>50</v>
      </c>
    </row>
    <row r="25" spans="1:18" x14ac:dyDescent="0.3">
      <c r="A25" s="19"/>
      <c r="B25" s="19"/>
      <c r="C25" s="19"/>
      <c r="D25" s="19"/>
      <c r="E25" s="19"/>
      <c r="F25" s="20"/>
      <c r="G25" s="19"/>
      <c r="H25" s="19"/>
      <c r="I25" s="19"/>
      <c r="J25" s="19"/>
      <c r="K25" s="21"/>
      <c r="L25" s="19"/>
      <c r="M25" s="19"/>
      <c r="N25" s="19"/>
      <c r="O25" s="19"/>
      <c r="P25" s="19"/>
      <c r="Q25" s="19"/>
      <c r="R25" s="19"/>
    </row>
    <row r="26" spans="1:18" x14ac:dyDescent="0.3">
      <c r="A26" s="1" t="s">
        <v>23</v>
      </c>
      <c r="B26" s="5"/>
      <c r="C26" s="126" t="s">
        <v>24</v>
      </c>
      <c r="D26" s="22">
        <f>D12+D19</f>
        <v>100</v>
      </c>
      <c r="E26" s="4" t="s">
        <v>25</v>
      </c>
      <c r="F26" s="23">
        <f>F24+F17</f>
        <v>18.055555555555557</v>
      </c>
      <c r="G26" s="6">
        <f t="shared" ref="G26:R26" si="12">G24+G17</f>
        <v>5.5555555555555554</v>
      </c>
      <c r="H26" s="6">
        <f t="shared" si="12"/>
        <v>18.055555555555557</v>
      </c>
      <c r="I26" s="6">
        <f t="shared" si="12"/>
        <v>5.5555555555555554</v>
      </c>
      <c r="J26" s="6">
        <f t="shared" si="12"/>
        <v>5.5555555555555554</v>
      </c>
      <c r="K26" s="24">
        <f t="shared" si="12"/>
        <v>18.055555555555557</v>
      </c>
      <c r="L26" s="6">
        <f t="shared" si="12"/>
        <v>5.5555555555555554</v>
      </c>
      <c r="M26" s="6">
        <f t="shared" si="12"/>
        <v>5.5555555555555554</v>
      </c>
      <c r="N26" s="6">
        <f t="shared" si="12"/>
        <v>18.055555555555557</v>
      </c>
      <c r="O26" s="6">
        <f t="shared" si="12"/>
        <v>0</v>
      </c>
      <c r="P26" s="6">
        <f t="shared" si="12"/>
        <v>0</v>
      </c>
      <c r="Q26" s="6">
        <f t="shared" si="12"/>
        <v>0</v>
      </c>
      <c r="R26" s="6">
        <f t="shared" si="12"/>
        <v>100</v>
      </c>
    </row>
    <row r="27" spans="1:18" x14ac:dyDescent="0.3">
      <c r="A27" s="127" t="s">
        <v>26</v>
      </c>
      <c r="B27" s="107"/>
      <c r="C27" s="107"/>
      <c r="D27" s="5"/>
      <c r="E27" s="4" t="s">
        <v>27</v>
      </c>
      <c r="F27" s="26">
        <f>F26/$D26</f>
        <v>0.18055555555555558</v>
      </c>
      <c r="G27" s="25">
        <f t="shared" ref="G27:R27" si="13">G26/$D26</f>
        <v>5.5555555555555552E-2</v>
      </c>
      <c r="H27" s="25">
        <f t="shared" si="13"/>
        <v>0.18055555555555558</v>
      </c>
      <c r="I27" s="25">
        <f t="shared" si="13"/>
        <v>5.5555555555555552E-2</v>
      </c>
      <c r="J27" s="25">
        <f t="shared" si="13"/>
        <v>5.5555555555555552E-2</v>
      </c>
      <c r="K27" s="27">
        <f t="shared" si="13"/>
        <v>0.18055555555555558</v>
      </c>
      <c r="L27" s="25">
        <f t="shared" si="13"/>
        <v>5.5555555555555552E-2</v>
      </c>
      <c r="M27" s="25">
        <f t="shared" si="13"/>
        <v>5.5555555555555552E-2</v>
      </c>
      <c r="N27" s="25">
        <f t="shared" si="13"/>
        <v>0.18055555555555558</v>
      </c>
      <c r="O27" s="25">
        <f t="shared" si="13"/>
        <v>0</v>
      </c>
      <c r="P27" s="25">
        <f t="shared" si="13"/>
        <v>0</v>
      </c>
      <c r="Q27" s="25">
        <f t="shared" si="13"/>
        <v>0</v>
      </c>
      <c r="R27" s="25">
        <f t="shared" si="13"/>
        <v>1</v>
      </c>
    </row>
    <row r="28" spans="1:18" x14ac:dyDescent="0.3">
      <c r="A28" s="1"/>
      <c r="B28" s="5"/>
      <c r="C28" s="7"/>
      <c r="D28" s="5"/>
      <c r="E28" s="4"/>
      <c r="F28" s="17"/>
      <c r="G28" s="5"/>
      <c r="H28" s="5"/>
      <c r="I28" s="5"/>
      <c r="J28" s="5"/>
      <c r="K28" s="18"/>
      <c r="L28" s="5"/>
      <c r="M28" s="5"/>
      <c r="N28" s="5"/>
      <c r="O28" s="5"/>
      <c r="P28" s="5"/>
      <c r="Q28" s="5"/>
      <c r="R28" s="5"/>
    </row>
    <row r="29" spans="1:18" x14ac:dyDescent="0.3">
      <c r="A29" s="1"/>
      <c r="B29" s="5"/>
      <c r="C29" s="8"/>
      <c r="D29" s="28">
        <f>D12+D19</f>
        <v>100</v>
      </c>
      <c r="E29" s="29" t="s">
        <v>28</v>
      </c>
      <c r="F29" s="31">
        <f>F15+F22</f>
        <v>50</v>
      </c>
      <c r="G29" s="30">
        <f t="shared" ref="G29:R30" si="14">G15+G22</f>
        <v>100</v>
      </c>
      <c r="H29" s="30">
        <v>100</v>
      </c>
      <c r="I29" s="30">
        <f t="shared" si="14"/>
        <v>100</v>
      </c>
      <c r="J29" s="30">
        <f t="shared" si="14"/>
        <v>100</v>
      </c>
      <c r="K29" s="32">
        <f t="shared" si="14"/>
        <v>100</v>
      </c>
      <c r="L29" s="30">
        <f t="shared" si="14"/>
        <v>100</v>
      </c>
      <c r="M29" s="30">
        <f t="shared" si="14"/>
        <v>100</v>
      </c>
      <c r="N29" s="30">
        <f t="shared" si="14"/>
        <v>100</v>
      </c>
      <c r="O29" s="30">
        <f t="shared" si="14"/>
        <v>100</v>
      </c>
      <c r="P29" s="30">
        <f t="shared" si="14"/>
        <v>100</v>
      </c>
      <c r="Q29" s="30">
        <f t="shared" si="14"/>
        <v>0</v>
      </c>
      <c r="R29" s="30">
        <f t="shared" si="14"/>
        <v>100</v>
      </c>
    </row>
    <row r="30" spans="1:18" x14ac:dyDescent="0.3">
      <c r="A30" s="1"/>
      <c r="B30" s="5"/>
      <c r="C30" s="8"/>
      <c r="D30" s="28" t="s">
        <v>29</v>
      </c>
      <c r="E30" s="29" t="s">
        <v>30</v>
      </c>
      <c r="F30" s="31">
        <f>F16+F23</f>
        <v>100</v>
      </c>
      <c r="G30" s="30">
        <f t="shared" si="14"/>
        <v>50</v>
      </c>
      <c r="H30" s="30">
        <f t="shared" si="14"/>
        <v>100</v>
      </c>
      <c r="I30" s="30">
        <f t="shared" si="14"/>
        <v>50</v>
      </c>
      <c r="J30" s="30">
        <f t="shared" si="14"/>
        <v>50</v>
      </c>
      <c r="K30" s="32">
        <f t="shared" si="14"/>
        <v>100</v>
      </c>
      <c r="L30" s="30">
        <f t="shared" si="14"/>
        <v>50</v>
      </c>
      <c r="M30" s="30">
        <f t="shared" si="14"/>
        <v>50</v>
      </c>
      <c r="N30" s="30">
        <f t="shared" si="14"/>
        <v>100</v>
      </c>
      <c r="O30" s="30">
        <f t="shared" si="14"/>
        <v>50</v>
      </c>
      <c r="P30" s="30">
        <f t="shared" si="14"/>
        <v>50</v>
      </c>
      <c r="Q30" s="30">
        <f t="shared" si="14"/>
        <v>100</v>
      </c>
      <c r="R30" s="30">
        <f t="shared" si="14"/>
        <v>100</v>
      </c>
    </row>
    <row r="31" spans="1:18" ht="15" thickBot="1" x14ac:dyDescent="0.35">
      <c r="A31" s="1"/>
      <c r="B31" s="5"/>
      <c r="C31" s="8"/>
      <c r="D31" s="28" t="s">
        <v>31</v>
      </c>
      <c r="E31" s="29" t="s">
        <v>32</v>
      </c>
      <c r="F31" s="34">
        <f t="shared" ref="F31:R31" si="15">F30/F29</f>
        <v>2</v>
      </c>
      <c r="G31" s="33">
        <f t="shared" si="15"/>
        <v>0.5</v>
      </c>
      <c r="H31" s="33">
        <f>H30/H29</f>
        <v>1</v>
      </c>
      <c r="I31" s="33">
        <f t="shared" si="15"/>
        <v>0.5</v>
      </c>
      <c r="J31" s="33">
        <f t="shared" si="15"/>
        <v>0.5</v>
      </c>
      <c r="K31" s="35">
        <f t="shared" si="15"/>
        <v>1</v>
      </c>
      <c r="L31" s="33">
        <f t="shared" si="15"/>
        <v>0.5</v>
      </c>
      <c r="M31" s="33">
        <f t="shared" si="15"/>
        <v>0.5</v>
      </c>
      <c r="N31" s="37">
        <f t="shared" si="15"/>
        <v>1</v>
      </c>
      <c r="O31" s="33">
        <f t="shared" si="15"/>
        <v>0.5</v>
      </c>
      <c r="P31" s="33">
        <f t="shared" si="15"/>
        <v>0.5</v>
      </c>
      <c r="Q31" s="33" t="e">
        <f t="shared" si="15"/>
        <v>#DIV/0!</v>
      </c>
      <c r="R31" s="33">
        <f t="shared" si="15"/>
        <v>1</v>
      </c>
    </row>
    <row r="32" spans="1:18" ht="15" thickBot="1" x14ac:dyDescent="0.35">
      <c r="A32" s="36"/>
      <c r="B32" s="9"/>
      <c r="D32" s="9"/>
      <c r="E32" s="10" t="s">
        <v>33</v>
      </c>
      <c r="F32" s="84">
        <f>(F16+F23)/100</f>
        <v>1</v>
      </c>
      <c r="G32" s="85">
        <f t="shared" ref="G32:R32" si="16">(G16+G23)/100</f>
        <v>0.5</v>
      </c>
      <c r="H32" s="86">
        <f t="shared" si="16"/>
        <v>1</v>
      </c>
      <c r="I32" s="87">
        <f t="shared" si="16"/>
        <v>0.5</v>
      </c>
      <c r="J32" s="85">
        <f t="shared" si="16"/>
        <v>0.5</v>
      </c>
      <c r="K32" s="88">
        <f t="shared" si="16"/>
        <v>1</v>
      </c>
      <c r="L32" s="89">
        <f t="shared" si="16"/>
        <v>0.5</v>
      </c>
      <c r="M32" s="85">
        <f t="shared" si="16"/>
        <v>0.5</v>
      </c>
      <c r="N32" s="86">
        <f t="shared" si="16"/>
        <v>1</v>
      </c>
      <c r="O32" s="90">
        <f t="shared" si="16"/>
        <v>0.5</v>
      </c>
      <c r="P32" s="90">
        <f t="shared" si="16"/>
        <v>0.5</v>
      </c>
      <c r="Q32" s="91">
        <f t="shared" si="16"/>
        <v>1</v>
      </c>
      <c r="R32" s="92">
        <f t="shared" si="16"/>
        <v>1</v>
      </c>
    </row>
    <row r="33" spans="1:18" ht="15" thickBot="1" x14ac:dyDescent="0.35">
      <c r="A33" s="36"/>
      <c r="B33" s="9"/>
      <c r="D33" s="9"/>
      <c r="F33" s="101">
        <f>SUM(F32+G32+H32)/3</f>
        <v>0.83333333333333337</v>
      </c>
      <c r="G33" s="102"/>
      <c r="H33" s="103"/>
      <c r="I33" s="101">
        <f t="shared" ref="I33" si="17">SUM(I32+J32+K32)/3</f>
        <v>0.66666666666666663</v>
      </c>
      <c r="J33" s="102"/>
      <c r="K33" s="103"/>
      <c r="L33" s="101">
        <f t="shared" ref="L33" si="18">SUM(L32+M32+N32)/3</f>
        <v>0.66666666666666663</v>
      </c>
      <c r="M33" s="102"/>
      <c r="N33" s="103"/>
      <c r="O33" s="102">
        <f t="shared" ref="O33" si="19">SUM(O32+P32+Q32)/3</f>
        <v>0.66666666666666663</v>
      </c>
      <c r="P33" s="102"/>
      <c r="Q33" s="104"/>
      <c r="R33" s="93" t="s">
        <v>34</v>
      </c>
    </row>
    <row r="34" spans="1:18" x14ac:dyDescent="0.3">
      <c r="A34" s="36"/>
      <c r="B34" s="9"/>
      <c r="D34" s="9"/>
      <c r="F34" s="105" t="s">
        <v>35</v>
      </c>
      <c r="G34" s="105"/>
      <c r="H34" s="105"/>
      <c r="I34" s="105" t="s">
        <v>36</v>
      </c>
      <c r="J34" s="105"/>
      <c r="K34" s="105"/>
      <c r="L34" s="105" t="s">
        <v>37</v>
      </c>
      <c r="M34" s="105"/>
      <c r="N34" s="105"/>
      <c r="O34" s="105" t="s">
        <v>38</v>
      </c>
      <c r="P34" s="105"/>
      <c r="Q34" s="105"/>
      <c r="R34" s="5"/>
    </row>
    <row r="35" spans="1:18" x14ac:dyDescent="0.3">
      <c r="A35" s="1"/>
      <c r="B35" s="5"/>
      <c r="C35" s="7"/>
      <c r="D35" s="5"/>
      <c r="E35" s="4"/>
      <c r="F35" s="5"/>
      <c r="G35" s="5"/>
      <c r="H35" s="5"/>
      <c r="I35" s="5"/>
      <c r="J35" s="5"/>
      <c r="K35" s="5"/>
      <c r="L35" s="6"/>
      <c r="M35" s="6"/>
      <c r="N35" s="6"/>
      <c r="O35" s="6"/>
      <c r="P35" s="6"/>
      <c r="Q35" s="6"/>
      <c r="R35" s="5"/>
    </row>
    <row r="36" spans="1:18" x14ac:dyDescent="0.3">
      <c r="A36" s="11"/>
      <c r="B36" s="12"/>
      <c r="C36" s="13"/>
      <c r="D36" s="14"/>
      <c r="E36" s="15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</row>
  </sheetData>
  <mergeCells count="36">
    <mergeCell ref="C26:C27"/>
    <mergeCell ref="A27:B27"/>
    <mergeCell ref="A7:R9"/>
    <mergeCell ref="A10:B11"/>
    <mergeCell ref="C10:C11"/>
    <mergeCell ref="D10:D11"/>
    <mergeCell ref="E10:E11"/>
    <mergeCell ref="F10:F11"/>
    <mergeCell ref="G10:G11"/>
    <mergeCell ref="H10:H11"/>
    <mergeCell ref="I10:I11"/>
    <mergeCell ref="J10:J11"/>
    <mergeCell ref="Q10:Q11"/>
    <mergeCell ref="R10:R11"/>
    <mergeCell ref="L10:L11"/>
    <mergeCell ref="M10:M11"/>
    <mergeCell ref="N10:N11"/>
    <mergeCell ref="O10:O11"/>
    <mergeCell ref="P10:P11"/>
    <mergeCell ref="A19:A24"/>
    <mergeCell ref="B19:B24"/>
    <mergeCell ref="C19:C24"/>
    <mergeCell ref="D19:D24"/>
    <mergeCell ref="A12:A17"/>
    <mergeCell ref="B12:B17"/>
    <mergeCell ref="C12:C17"/>
    <mergeCell ref="D12:D17"/>
    <mergeCell ref="K10:K11"/>
    <mergeCell ref="I33:K33"/>
    <mergeCell ref="L33:N33"/>
    <mergeCell ref="O33:Q33"/>
    <mergeCell ref="F34:H34"/>
    <mergeCell ref="I34:K34"/>
    <mergeCell ref="L34:N34"/>
    <mergeCell ref="O34:Q34"/>
    <mergeCell ref="F33:H33"/>
  </mergeCells>
  <pageMargins left="0" right="0" top="0.74803149606299213" bottom="0.74803149606299213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Ramo XXXIII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JOSELIN</dc:creator>
  <cp:lastModifiedBy>Ramo-07</cp:lastModifiedBy>
  <cp:lastPrinted>2022-10-13T19:16:31Z</cp:lastPrinted>
  <dcterms:created xsi:type="dcterms:W3CDTF">2019-04-04T19:35:20Z</dcterms:created>
  <dcterms:modified xsi:type="dcterms:W3CDTF">2022-10-13T19:40:43Z</dcterms:modified>
</cp:coreProperties>
</file>